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MEM\Rate Design\"/>
    </mc:Choice>
  </mc:AlternateContent>
  <xr:revisionPtr revIDLastSave="0" documentId="13_ncr:1_{E7C34222-FBFE-4298-9AD1-9F4EB69606CF}" xr6:coauthVersionLast="45" xr6:coauthVersionMax="45" xr10:uidLastSave="{00000000-0000-0000-0000-000000000000}"/>
  <workbookProtection workbookAlgorithmName="SHA-512" workbookHashValue="xrMB+WXIsR1/baM6JfLQefU7EFsVMgG7gqY3o66L05fAdNM4mdS7ZAoZ6Y85KymG9N7hSuy16dULRKB2iWD8UA==" workbookSaltValue="I/EPqZGHTICjzJsINVYLiw==" workbookSpinCount="100000" lockStructure="1"/>
  <bookViews>
    <workbookView xWindow="28680" yWindow="-120" windowWidth="29040" windowHeight="15840" xr2:uid="{13B48EE0-D9EB-4245-9109-10CC77F033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9" i="1"/>
  <c r="D11" i="1"/>
  <c r="D10" i="1"/>
  <c r="D9" i="1"/>
  <c r="I11" i="1" l="1"/>
  <c r="D12" i="1"/>
</calcChain>
</file>

<file path=xl/sharedStrings.xml><?xml version="1.0" encoding="utf-8"?>
<sst xmlns="http://schemas.openxmlformats.org/spreadsheetml/2006/main" count="26" uniqueCount="24">
  <si>
    <t>On-peak kWh</t>
  </si>
  <si>
    <t>Off-peak kwh</t>
  </si>
  <si>
    <t>Maximum Demand</t>
  </si>
  <si>
    <t>All Energy Rate</t>
  </si>
  <si>
    <t>Time Of Use Demand Rate</t>
  </si>
  <si>
    <t>On-peak kWh Rate</t>
  </si>
  <si>
    <t>Off-peak kWh Rate</t>
  </si>
  <si>
    <t>Max kW Demand Rate</t>
  </si>
  <si>
    <t>Grid Access Charge</t>
  </si>
  <si>
    <t>On-peak kWh Cost</t>
  </si>
  <si>
    <t>Off-peak kWh Cost</t>
  </si>
  <si>
    <t>Max kW Demand Cost</t>
  </si>
  <si>
    <t>Total Cost</t>
  </si>
  <si>
    <t>kWh Rate</t>
  </si>
  <si>
    <t>PCA Rate</t>
  </si>
  <si>
    <t>kWh Cost</t>
  </si>
  <si>
    <t>PCA Cost</t>
  </si>
  <si>
    <t>General Service Single Phase Rate Comparison Tool</t>
  </si>
  <si>
    <t>On Peak %</t>
  </si>
  <si>
    <t>Off Peak %</t>
  </si>
  <si>
    <t>Average</t>
  </si>
  <si>
    <t>Month</t>
  </si>
  <si>
    <t>General Service Single Phase Average TOU Split</t>
  </si>
  <si>
    <t>Enter Your On-Peak kWh, Off-peak kWh, and Maximum Demand kW from your monthly bill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</si>
</sst>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&quot;$&quot;* #,##0.00_);_(&quot;$&quot;* \(#,##0.00\);_(&quot;$&quot;* &quot;-&quot;?????_);_(@_)"/>
    <numFmt numFmtId="166" formatCode="[$-409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2" fillId="0" borderId="4" xfId="0" applyFont="1" applyBorder="1" applyProtection="1"/>
    <xf numFmtId="164" fontId="0" fillId="0" borderId="0" xfId="2" applyNumberFormat="1" applyFont="1" applyBorder="1" applyProtection="1"/>
    <xf numFmtId="0" fontId="2" fillId="0" borderId="0" xfId="0" applyFont="1" applyBorder="1" applyProtection="1"/>
    <xf numFmtId="44" fontId="0" fillId="0" borderId="5" xfId="2" applyFont="1" applyBorder="1" applyProtection="1"/>
    <xf numFmtId="0" fontId="2" fillId="0" borderId="6" xfId="0" applyFont="1" applyBorder="1" applyProtection="1"/>
    <xf numFmtId="44" fontId="0" fillId="0" borderId="7" xfId="2" applyFont="1" applyBorder="1" applyProtection="1"/>
    <xf numFmtId="0" fontId="2" fillId="4" borderId="7" xfId="0" applyFont="1" applyFill="1" applyBorder="1" applyProtection="1"/>
    <xf numFmtId="44" fontId="0" fillId="4" borderId="8" xfId="2" applyFont="1" applyFill="1" applyBorder="1" applyProtection="1"/>
    <xf numFmtId="165" fontId="0" fillId="0" borderId="5" xfId="0" applyNumberFormat="1" applyBorder="1" applyProtection="1"/>
    <xf numFmtId="44" fontId="0" fillId="0" borderId="0" xfId="2" applyFont="1" applyBorder="1" applyProtection="1"/>
    <xf numFmtId="44" fontId="0" fillId="0" borderId="5" xfId="0" applyNumberFormat="1" applyBorder="1" applyProtection="1"/>
    <xf numFmtId="165" fontId="0" fillId="4" borderId="8" xfId="0" applyNumberFormat="1" applyFill="1" applyBorder="1" applyProtection="1"/>
    <xf numFmtId="37" fontId="0" fillId="2" borderId="0" xfId="1" applyNumberFormat="1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9" fontId="0" fillId="0" borderId="13" xfId="3" applyFont="1" applyBorder="1" applyAlignment="1">
      <alignment horizontal="center"/>
    </xf>
    <xf numFmtId="9" fontId="0" fillId="0" borderId="14" xfId="3" applyFont="1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6" xfId="3" applyFont="1" applyBorder="1" applyAlignment="1">
      <alignment horizontal="center"/>
    </xf>
    <xf numFmtId="9" fontId="0" fillId="0" borderId="17" xfId="3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762000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2A099C-C55A-4AF0-B198-5512DCB63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11</xdr:row>
      <xdr:rowOff>152400</xdr:rowOff>
    </xdr:from>
    <xdr:to>
      <xdr:col>9</xdr:col>
      <xdr:colOff>39327</xdr:colOff>
      <xdr:row>37</xdr:row>
      <xdr:rowOff>181823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9F24F5-1ECD-4442-B67F-FA18464E7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2886075"/>
          <a:ext cx="4611327" cy="502052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7E0C-F575-44C7-A74B-F62B33B1A3D8}">
  <sheetPr>
    <pageSetUpPr fitToPage="1"/>
  </sheetPr>
  <dimension ref="A1:P27"/>
  <sheetViews>
    <sheetView showGridLines="0" tabSelected="1" workbookViewId="0">
      <selection activeCell="F6" activeCellId="2" sqref="B6 D6 F6"/>
    </sheetView>
  </sheetViews>
  <sheetFormatPr defaultRowHeight="15" x14ac:dyDescent="0.25"/>
  <cols>
    <col min="1" max="1" width="22.28515625" customWidth="1"/>
    <col min="2" max="2" width="13.28515625" customWidth="1"/>
    <col min="3" max="3" width="20.28515625" customWidth="1"/>
    <col min="4" max="4" width="13.42578125" customWidth="1"/>
    <col min="5" max="5" width="17.5703125" customWidth="1"/>
    <col min="6" max="6" width="19.42578125" customWidth="1"/>
    <col min="7" max="7" width="10" bestFit="1" customWidth="1"/>
    <col min="8" max="8" width="11" customWidth="1"/>
    <col min="9" max="9" width="15.140625" customWidth="1"/>
  </cols>
  <sheetData>
    <row r="1" spans="1:16" ht="63.75" customHeight="1" x14ac:dyDescent="0.3">
      <c r="A1" s="1"/>
      <c r="B1" s="2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3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7" t="s">
        <v>0</v>
      </c>
      <c r="B6" s="16">
        <v>0</v>
      </c>
      <c r="C6" s="27" t="s">
        <v>1</v>
      </c>
      <c r="D6" s="16">
        <v>0</v>
      </c>
      <c r="E6" s="3" t="s">
        <v>2</v>
      </c>
      <c r="F6" s="17">
        <v>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28" t="s">
        <v>4</v>
      </c>
      <c r="B8" s="29"/>
      <c r="C8" s="29"/>
      <c r="D8" s="30"/>
      <c r="E8" s="1"/>
      <c r="F8" s="28" t="s">
        <v>3</v>
      </c>
      <c r="G8" s="29"/>
      <c r="H8" s="29"/>
      <c r="I8" s="30"/>
      <c r="J8" s="1"/>
      <c r="K8" s="1"/>
      <c r="L8" s="1"/>
      <c r="M8" s="1"/>
      <c r="N8" s="1"/>
      <c r="O8" s="1"/>
      <c r="P8" s="1"/>
    </row>
    <row r="9" spans="1:16" x14ac:dyDescent="0.25">
      <c r="A9" s="4" t="s">
        <v>5</v>
      </c>
      <c r="B9" s="5">
        <v>0.13200000000000001</v>
      </c>
      <c r="C9" s="6" t="s">
        <v>9</v>
      </c>
      <c r="D9" s="12">
        <f>ROUND(B6*B9,2)</f>
        <v>0</v>
      </c>
      <c r="E9" s="1"/>
      <c r="F9" s="4" t="s">
        <v>13</v>
      </c>
      <c r="G9" s="5">
        <v>0.10599</v>
      </c>
      <c r="H9" s="6" t="s">
        <v>15</v>
      </c>
      <c r="I9" s="7">
        <f>ROUND((B6+D6)*G9,2)</f>
        <v>0</v>
      </c>
      <c r="J9" s="1"/>
      <c r="K9" s="1"/>
      <c r="L9" s="1"/>
      <c r="M9" s="1"/>
      <c r="N9" s="1"/>
      <c r="O9" s="1"/>
      <c r="P9" s="1"/>
    </row>
    <row r="10" spans="1:16" x14ac:dyDescent="0.25">
      <c r="A10" s="4" t="s">
        <v>6</v>
      </c>
      <c r="B10" s="5">
        <v>4.3389999999999998E-2</v>
      </c>
      <c r="C10" s="6" t="s">
        <v>10</v>
      </c>
      <c r="D10" s="12">
        <f>ROUND(D6*B10,2)</f>
        <v>0</v>
      </c>
      <c r="E10" s="1"/>
      <c r="F10" s="4" t="s">
        <v>14</v>
      </c>
      <c r="G10" s="5">
        <v>3.7100000000000002E-3</v>
      </c>
      <c r="H10" s="6" t="s">
        <v>16</v>
      </c>
      <c r="I10" s="7">
        <f>ROUND((B6+D6)*G10,2)</f>
        <v>0</v>
      </c>
      <c r="J10" s="1"/>
      <c r="K10" s="1"/>
      <c r="L10" s="1"/>
      <c r="M10" s="1"/>
      <c r="N10" s="1"/>
      <c r="O10" s="1"/>
      <c r="P10" s="1"/>
    </row>
    <row r="11" spans="1:16" ht="15.75" thickBot="1" x14ac:dyDescent="0.3">
      <c r="A11" s="4" t="s">
        <v>7</v>
      </c>
      <c r="B11" s="13">
        <v>6.92</v>
      </c>
      <c r="C11" s="6" t="s">
        <v>11</v>
      </c>
      <c r="D11" s="14">
        <f>ROUND(F6*B11,2)</f>
        <v>0</v>
      </c>
      <c r="E11" s="1"/>
      <c r="F11" s="8" t="s">
        <v>8</v>
      </c>
      <c r="G11" s="9">
        <v>38</v>
      </c>
      <c r="H11" s="10" t="s">
        <v>12</v>
      </c>
      <c r="I11" s="11">
        <f>SUM(I9:I10)+G11</f>
        <v>38</v>
      </c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8" t="s">
        <v>8</v>
      </c>
      <c r="B12" s="9">
        <v>32</v>
      </c>
      <c r="C12" s="10" t="s">
        <v>12</v>
      </c>
      <c r="D12" s="15">
        <f>SUM(D9:D11)+B12</f>
        <v>32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5" spans="1:16" ht="15.75" thickBot="1" x14ac:dyDescent="0.3"/>
    <row r="16" spans="1:16" ht="15.75" thickBot="1" x14ac:dyDescent="0.3">
      <c r="B16" s="31" t="s">
        <v>22</v>
      </c>
      <c r="C16" s="32"/>
      <c r="D16" s="33"/>
    </row>
    <row r="17" spans="2:4" x14ac:dyDescent="0.25">
      <c r="B17" s="18" t="s">
        <v>21</v>
      </c>
      <c r="C17" s="19" t="s">
        <v>18</v>
      </c>
      <c r="D17" s="20" t="s">
        <v>19</v>
      </c>
    </row>
    <row r="18" spans="2:4" x14ac:dyDescent="0.25">
      <c r="B18" s="21">
        <v>44013</v>
      </c>
      <c r="C18" s="22">
        <v>0.43894804124598491</v>
      </c>
      <c r="D18" s="23">
        <v>0.56105195875401437</v>
      </c>
    </row>
    <row r="19" spans="2:4" x14ac:dyDescent="0.25">
      <c r="B19" s="21">
        <v>44044</v>
      </c>
      <c r="C19" s="22">
        <v>0.43154295939784876</v>
      </c>
      <c r="D19" s="23">
        <v>0.56845704060215063</v>
      </c>
    </row>
    <row r="20" spans="2:4" x14ac:dyDescent="0.25">
      <c r="B20" s="21">
        <v>44075</v>
      </c>
      <c r="C20" s="22">
        <v>0.41572735481416656</v>
      </c>
      <c r="D20" s="23">
        <v>0.58427264518583355</v>
      </c>
    </row>
    <row r="21" spans="2:4" x14ac:dyDescent="0.25">
      <c r="B21" s="21">
        <v>44105</v>
      </c>
      <c r="C21" s="22">
        <v>0.38842439755705077</v>
      </c>
      <c r="D21" s="23">
        <v>0.61157560244294906</v>
      </c>
    </row>
    <row r="22" spans="2:4" x14ac:dyDescent="0.25">
      <c r="B22" s="21">
        <v>44136</v>
      </c>
      <c r="C22" s="22">
        <v>0.3583890941633876</v>
      </c>
      <c r="D22" s="23">
        <v>0.64161090583661229</v>
      </c>
    </row>
    <row r="23" spans="2:4" x14ac:dyDescent="0.25">
      <c r="B23" s="21">
        <v>44166</v>
      </c>
      <c r="C23" s="22">
        <v>0.36821523075737528</v>
      </c>
      <c r="D23" s="23">
        <v>0.63178476924262439</v>
      </c>
    </row>
    <row r="24" spans="2:4" x14ac:dyDescent="0.25">
      <c r="B24" s="21">
        <v>44197</v>
      </c>
      <c r="C24" s="22">
        <v>0.35325327336108803</v>
      </c>
      <c r="D24" s="23">
        <v>0.64674672663891186</v>
      </c>
    </row>
    <row r="25" spans="2:4" x14ac:dyDescent="0.25">
      <c r="B25" s="21">
        <v>44228</v>
      </c>
      <c r="C25" s="22">
        <v>0.35834112077279479</v>
      </c>
      <c r="D25" s="23">
        <v>0.64165887922720466</v>
      </c>
    </row>
    <row r="26" spans="2:4" x14ac:dyDescent="0.25">
      <c r="B26" s="21">
        <v>44256</v>
      </c>
      <c r="C26" s="22">
        <v>0.36896389290364595</v>
      </c>
      <c r="D26" s="23">
        <v>0.63103610709635394</v>
      </c>
    </row>
    <row r="27" spans="2:4" ht="15.75" thickBot="1" x14ac:dyDescent="0.3">
      <c r="B27" s="24" t="s">
        <v>20</v>
      </c>
      <c r="C27" s="25">
        <v>0.38559571847116664</v>
      </c>
      <c r="D27" s="26">
        <v>0.61440428152883353</v>
      </c>
    </row>
  </sheetData>
  <sheetProtection algorithmName="SHA-512" hashValue="3F8x+MIb6wowlCVGAhZLMbrK/g3EEZdM/peiTLG8WgQKvPthrJC850/Iev8SPNXKb1cFbNMaJpuSDOlE87gtqA==" saltValue="xox4CfX1q+O+fOgUc+tU2w==" spinCount="100000" sheet="1" objects="1" scenarios="1" selectLockedCells="1"/>
  <sortState xmlns:xlrd2="http://schemas.microsoft.com/office/spreadsheetml/2017/richdata2" ref="B18:D26">
    <sortCondition ref="B18:B26"/>
  </sortState>
  <mergeCells count="3">
    <mergeCell ref="A8:D8"/>
    <mergeCell ref="F8:I8"/>
    <mergeCell ref="B16:D16"/>
  </mergeCells>
  <pageMargins left="0.25" right="0.25" top="0.75" bottom="0.75" header="0.3" footer="0.3"/>
  <pageSetup scale="8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Carter</dc:creator>
  <cp:lastModifiedBy>Andrew Carter</cp:lastModifiedBy>
  <cp:lastPrinted>2021-06-25T15:21:53Z</cp:lastPrinted>
  <dcterms:created xsi:type="dcterms:W3CDTF">2021-06-17T15:23:48Z</dcterms:created>
  <dcterms:modified xsi:type="dcterms:W3CDTF">2021-06-25T15:51:11Z</dcterms:modified>
</cp:coreProperties>
</file>